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Mks\2026\telim\2.fevral\28 fevral\son-variant\son -variant\"/>
    </mc:Choice>
  </mc:AlternateContent>
  <xr:revisionPtr revIDLastSave="0" documentId="13_ncr:1_{90CE3DDA-18ED-4182-8CB3-F9F1D6C972D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C8" i="1" l="1"/>
  <c r="E7" i="1"/>
  <c r="E10" i="1" s="1"/>
  <c r="D7" i="1"/>
  <c r="D10" i="1" s="1"/>
  <c r="E5" i="1"/>
  <c r="E6" i="1" s="1"/>
  <c r="E9" i="1" s="1"/>
  <c r="D5" i="1"/>
  <c r="C10" i="1" l="1"/>
  <c r="C5" i="1"/>
  <c r="D6" i="1"/>
  <c r="C7" i="1"/>
  <c r="D9" i="1" l="1"/>
  <c r="C9" i="1" s="1"/>
  <c r="C11" i="1" s="1"/>
  <c r="C6" i="1"/>
  <c r="D11" i="1" l="1"/>
  <c r="E11" i="1"/>
</calcChain>
</file>

<file path=xl/sharedStrings.xml><?xml version="1.0" encoding="utf-8"?>
<sst xmlns="http://schemas.openxmlformats.org/spreadsheetml/2006/main" count="14" uniqueCount="14">
  <si>
    <t>Məzuniyyət dövrü iki ayı əhatə etdikdə sonuncu əmək haqqı ilə müqayisə cədvəli</t>
  </si>
  <si>
    <t>İşçinin əmək haqqısı</t>
  </si>
  <si>
    <t>Məzuniyyətin başlanma tarixi</t>
  </si>
  <si>
    <t>Məzuniyyət üçün orta əmək haqqı</t>
  </si>
  <si>
    <t>Məzuniyyət bitnə tarixi</t>
  </si>
  <si>
    <t>1-ci ay üzrə</t>
  </si>
  <si>
    <t>2-ci ay üzrə</t>
  </si>
  <si>
    <t>Məzuniyyət dövrünə təsadüf edən bayram, seçki və ümumxalq hüzn günlərin sayı</t>
  </si>
  <si>
    <t>Məzuniyyətin müddəti (çıxılan günlər üzrə)</t>
  </si>
  <si>
    <t>Məzuniyyət dövründə iş günlərin sayı (istehsalar norması üzrə)</t>
  </si>
  <si>
    <t>İşçinin məzuniyyət dövrü iş günlərin sayı</t>
  </si>
  <si>
    <t>Orta əmək haqqı üzrə məzuniyyət haqqı</t>
  </si>
  <si>
    <t>Sonuncu əmək haqqı üzrə əmək haqqı</t>
  </si>
  <si>
    <t>Yekun nəzərə alınacaq məzuniyyət haqqı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</si>
</sst>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[$-409]mmmm\-yy;@"/>
    <numFmt numFmtId="166" formatCode="[$-409]d\-mmm\-yy;@"/>
  </numFmts>
  <fonts count="6" x14ac:knownFonts="1"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rgb="FFC00000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14" fontId="1" fillId="0" borderId="0" xfId="0" applyNumberFormat="1" applyFont="1"/>
    <xf numFmtId="1" fontId="1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7">
          <cell r="B7">
            <v>45962</v>
          </cell>
          <cell r="C7">
            <v>22</v>
          </cell>
        </row>
        <row r="8">
          <cell r="B8">
            <v>45992</v>
          </cell>
          <cell r="C8">
            <v>18</v>
          </cell>
        </row>
        <row r="9">
          <cell r="B9">
            <v>46023</v>
          </cell>
          <cell r="C9">
            <v>19</v>
          </cell>
        </row>
        <row r="10">
          <cell r="B10">
            <v>46054</v>
          </cell>
          <cell r="C10">
            <v>20</v>
          </cell>
        </row>
        <row r="11">
          <cell r="B11">
            <v>46082</v>
          </cell>
          <cell r="C11">
            <v>14</v>
          </cell>
        </row>
        <row r="12">
          <cell r="B12">
            <v>46113</v>
          </cell>
          <cell r="C12">
            <v>22</v>
          </cell>
        </row>
        <row r="13">
          <cell r="B13">
            <v>46143</v>
          </cell>
          <cell r="C13">
            <v>17</v>
          </cell>
        </row>
        <row r="14">
          <cell r="B14">
            <v>46174</v>
          </cell>
          <cell r="C14">
            <v>20</v>
          </cell>
        </row>
        <row r="15">
          <cell r="B15">
            <v>46204</v>
          </cell>
          <cell r="C15">
            <v>23</v>
          </cell>
        </row>
        <row r="16">
          <cell r="B16">
            <v>46235</v>
          </cell>
          <cell r="C16">
            <v>21</v>
          </cell>
        </row>
        <row r="17">
          <cell r="B17">
            <v>46266</v>
          </cell>
          <cell r="C17">
            <v>22</v>
          </cell>
        </row>
        <row r="18">
          <cell r="B18">
            <v>46296</v>
          </cell>
          <cell r="C18">
            <v>22</v>
          </cell>
        </row>
        <row r="19">
          <cell r="B19">
            <v>46327</v>
          </cell>
          <cell r="C19">
            <v>19</v>
          </cell>
        </row>
        <row r="20">
          <cell r="B20">
            <v>46357</v>
          </cell>
          <cell r="C20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130" zoomScaleNormal="130" workbookViewId="0">
      <selection activeCell="E11" sqref="E11"/>
    </sheetView>
  </sheetViews>
  <sheetFormatPr defaultColWidth="8.88671875" defaultRowHeight="33" customHeight="1" x14ac:dyDescent="0.3"/>
  <cols>
    <col min="1" max="1" width="6" style="1" customWidth="1"/>
    <col min="2" max="2" width="55" style="1" customWidth="1"/>
    <col min="3" max="3" width="22.33203125" style="1" customWidth="1"/>
    <col min="4" max="4" width="24.5546875" style="1" customWidth="1"/>
    <col min="5" max="5" width="19.6640625" style="1" customWidth="1"/>
    <col min="6" max="6" width="44" style="1" bestFit="1" customWidth="1"/>
    <col min="7" max="7" width="10.5546875" style="1" customWidth="1"/>
    <col min="8" max="8" width="10.6640625" style="1" bestFit="1" customWidth="1"/>
    <col min="9" max="259" width="8.88671875" style="1" customWidth="1"/>
    <col min="260" max="16384" width="8.88671875" style="1"/>
  </cols>
  <sheetData>
    <row r="1" spans="1:8" ht="33" customHeight="1" x14ac:dyDescent="0.3">
      <c r="A1" s="21" t="s">
        <v>0</v>
      </c>
      <c r="B1" s="22"/>
      <c r="C1" s="22"/>
      <c r="D1" s="22"/>
      <c r="E1" s="22"/>
    </row>
    <row r="2" spans="1:8" ht="33" customHeight="1" x14ac:dyDescent="0.3">
      <c r="A2" s="2">
        <v>1</v>
      </c>
      <c r="B2" s="6" t="s">
        <v>1</v>
      </c>
      <c r="C2" s="13">
        <v>4000</v>
      </c>
      <c r="D2" s="6" t="s">
        <v>2</v>
      </c>
      <c r="E2" s="14">
        <v>46023</v>
      </c>
      <c r="F2" s="11"/>
    </row>
    <row r="3" spans="1:8" ht="33" customHeight="1" x14ac:dyDescent="0.3">
      <c r="A3" s="23">
        <v>2</v>
      </c>
      <c r="B3" s="19" t="s">
        <v>3</v>
      </c>
      <c r="C3" s="24">
        <v>60000</v>
      </c>
      <c r="D3" s="6" t="s">
        <v>4</v>
      </c>
      <c r="E3" s="14">
        <v>46063</v>
      </c>
      <c r="G3" s="10"/>
      <c r="H3" s="10"/>
    </row>
    <row r="4" spans="1:8" ht="33" customHeight="1" x14ac:dyDescent="0.3">
      <c r="A4" s="20"/>
      <c r="B4" s="20"/>
      <c r="C4" s="20"/>
      <c r="D4" s="6" t="s">
        <v>5</v>
      </c>
      <c r="E4" s="6" t="s">
        <v>6</v>
      </c>
      <c r="G4" s="10"/>
      <c r="H4" s="10"/>
    </row>
    <row r="5" spans="1:8" ht="46.2" customHeight="1" x14ac:dyDescent="0.3">
      <c r="A5" s="2">
        <v>3</v>
      </c>
      <c r="B5" s="6" t="s">
        <v>7</v>
      </c>
      <c r="C5" s="5">
        <f>SUM(D5+E5)</f>
        <v>3</v>
      </c>
      <c r="D5" s="17">
        <f>IF($E$2="",0,COUNTIFS(Sheet2!$E:$E,"&gt;="&amp;$E$2,Sheet2!$E:$E,"&lt;="&amp;EOMONTH($E$2,0)))</f>
        <v>3</v>
      </c>
      <c r="E5" s="17">
        <f>IF($E$3="",0,COUNTIFS(Sheet2!$E:$E,"&gt;="&amp;DATE(YEAR($E$3),MONTH($E$3),1),Sheet2!$E:$E,"&lt;="&amp;$E$3))</f>
        <v>0</v>
      </c>
      <c r="F5" s="10"/>
    </row>
    <row r="6" spans="1:8" ht="33" customHeight="1" x14ac:dyDescent="0.3">
      <c r="A6" s="2">
        <v>4</v>
      </c>
      <c r="B6" s="6" t="s">
        <v>8</v>
      </c>
      <c r="C6" s="7">
        <f>D6+E6</f>
        <v>38</v>
      </c>
      <c r="D6" s="4">
        <f>EOMONTH(E2,0)-E2+1-D5</f>
        <v>28</v>
      </c>
      <c r="E6" s="4">
        <f>E3-(EOMONTH(E3,-1)+1)+1-E5</f>
        <v>10</v>
      </c>
      <c r="F6" s="10"/>
    </row>
    <row r="7" spans="1:8" ht="43.8" customHeight="1" x14ac:dyDescent="0.3">
      <c r="A7" s="2">
        <v>5</v>
      </c>
      <c r="B7" s="6" t="s">
        <v>9</v>
      </c>
      <c r="C7" s="7">
        <f>D7+E7</f>
        <v>39</v>
      </c>
      <c r="D7" s="18">
        <f>IFERROR(VLOOKUP(DATE(YEAR($E$2),MONTH($E$2),1),[1]Sheet2!$B:$C,2,FALSE),"")</f>
        <v>19</v>
      </c>
      <c r="E7" s="18">
        <f>IFERROR(VLOOKUP(DATE(YEAR($E$3),MONTH($E$3),1),[1]Sheet2!$B:$C,2,FALSE),"")</f>
        <v>20</v>
      </c>
      <c r="F7" s="10"/>
    </row>
    <row r="8" spans="1:8" ht="33" customHeight="1" x14ac:dyDescent="0.3">
      <c r="A8" s="2">
        <v>6</v>
      </c>
      <c r="B8" s="6" t="s">
        <v>10</v>
      </c>
      <c r="C8" s="7">
        <f>D8+E8</f>
        <v>25</v>
      </c>
      <c r="D8" s="12">
        <v>16</v>
      </c>
      <c r="E8" s="12">
        <v>9</v>
      </c>
    </row>
    <row r="9" spans="1:8" ht="46.2" customHeight="1" x14ac:dyDescent="0.3">
      <c r="A9" s="2">
        <v>7</v>
      </c>
      <c r="B9" s="6" t="s">
        <v>11</v>
      </c>
      <c r="C9" s="8">
        <f>D9+E9</f>
        <v>6250.0000000000009</v>
      </c>
      <c r="D9" s="3">
        <f>(C3/12/30.4)*D6</f>
        <v>4605.2631578947376</v>
      </c>
      <c r="E9" s="3">
        <f>(C3/12/30.4)*E6</f>
        <v>1644.7368421052633</v>
      </c>
    </row>
    <row r="10" spans="1:8" ht="33" customHeight="1" x14ac:dyDescent="0.3">
      <c r="A10" s="2">
        <v>8</v>
      </c>
      <c r="B10" s="6" t="s">
        <v>12</v>
      </c>
      <c r="C10" s="8">
        <f>D10+E10</f>
        <v>5168.4210526315783</v>
      </c>
      <c r="D10" s="3">
        <f>C2/D$7*D8</f>
        <v>3368.4210526315787</v>
      </c>
      <c r="E10" s="3">
        <f>C2/E$7*E8</f>
        <v>1800</v>
      </c>
    </row>
    <row r="11" spans="1:8" ht="74.400000000000006" customHeight="1" x14ac:dyDescent="0.3">
      <c r="A11" s="2">
        <v>9</v>
      </c>
      <c r="B11" s="6" t="s">
        <v>13</v>
      </c>
      <c r="C11" s="9">
        <f>IF(C9&gt;C10,C9,C10)</f>
        <v>6250.0000000000009</v>
      </c>
      <c r="D11" s="3">
        <f>C11/C6*D6</f>
        <v>4605.2631578947376</v>
      </c>
      <c r="E11" s="3">
        <f>C11/C6*E6</f>
        <v>1644.7368421052633</v>
      </c>
    </row>
  </sheetData>
  <mergeCells count="4">
    <mergeCell ref="B3:B4"/>
    <mergeCell ref="A1:E1"/>
    <mergeCell ref="A3:A4"/>
    <mergeCell ref="C3:C4"/>
  </mergeCells>
  <dataValidations count="6">
    <dataValidation type="whole" operator="greaterThanOrEqual" allowBlank="1" errorTitle="Yanlış dəyər" error="Mənfi rəqəm daxil edilə bilməz." sqref="C5:E6" xr:uid="{00000000-0002-0000-0000-000000000000}">
      <formula1>0</formula1>
    </dataValidation>
    <dataValidation type="whole" allowBlank="1" errorTitle="Yanlış dəyər" error="0 ilə 364 arasında gün sayı daxil edin." sqref="D9:E9" xr:uid="{00000000-0002-0000-0000-000001000000}">
      <formula1>0</formula1>
      <formula2>364</formula2>
    </dataValidation>
    <dataValidation type="decimal" operator="greaterThanOrEqual" allowBlank="1" errorTitle="Yanlış məbləğ" error="Məbləğ mənfi daxil edilə bilməz." promptTitle="Qeyd" prompt="Məbləğ 0 və ya daha böyük olmalıdır." sqref="C6:C7 C8:E8 C9:C10" xr:uid="{00000000-0002-0000-0000-000002000000}">
      <formula1>0</formula1>
    </dataValidation>
    <dataValidation type="whole" allowBlank="1" errorTitle="Yanlış gün sayı" error="Təqvim günlərinin sayı mənfi ola bilməz və 364-dən çox ola bilməz." promptTitle="Qeyd" prompt="0–364 aralığında tam ədəd daxil edin." sqref="D6:E6" xr:uid="{00000000-0002-0000-0000-000003000000}">
      <formula1>0</formula1>
      <formula2>364</formula2>
    </dataValidation>
    <dataValidation type="custom" allowBlank="1" showInputMessage="1" showErrorMessage="1" sqref="E3" xr:uid="{00000000-0002-0000-0000-000004000000}">
      <formula1>AND(E3&gt;=EOMONTH(E2,0)+1,E3&lt;=EOMONTH(E2,1))</formula1>
    </dataValidation>
    <dataValidation type="custom" allowBlank="1" showInputMessage="1" showErrorMessage="1" sqref="E2" xr:uid="{00000000-0002-0000-0000-000005000000}">
      <formula1>AND(E3&gt;=EOMONTH(E3,-2)+1,EOMONTH(E3,-1))</formula1>
    </dataValidation>
  </dataValidation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E23"/>
  <sheetViews>
    <sheetView zoomScaleNormal="100" workbookViewId="0">
      <selection activeCell="C9" sqref="C9"/>
    </sheetView>
  </sheetViews>
  <sheetFormatPr defaultColWidth="9" defaultRowHeight="14.4" customHeight="1" x14ac:dyDescent="0.3"/>
  <cols>
    <col min="2" max="2" width="12.44140625" bestFit="1" customWidth="1"/>
    <col min="4" max="4" width="39.109375" customWidth="1"/>
    <col min="5" max="5" width="9.88671875" bestFit="1" customWidth="1"/>
  </cols>
  <sheetData>
    <row r="7" spans="1:5" ht="14.4" customHeight="1" x14ac:dyDescent="0.3">
      <c r="A7">
        <v>1</v>
      </c>
      <c r="B7" s="15">
        <v>45962</v>
      </c>
      <c r="C7">
        <v>18</v>
      </c>
      <c r="E7" s="16">
        <v>46023</v>
      </c>
    </row>
    <row r="8" spans="1:5" ht="14.4" customHeight="1" x14ac:dyDescent="0.3">
      <c r="A8">
        <v>2</v>
      </c>
      <c r="B8" s="15">
        <v>45992</v>
      </c>
      <c r="C8">
        <v>22</v>
      </c>
      <c r="E8" s="16">
        <v>46024</v>
      </c>
    </row>
    <row r="9" spans="1:5" ht="14.4" customHeight="1" x14ac:dyDescent="0.3">
      <c r="A9">
        <v>3</v>
      </c>
      <c r="B9" s="15">
        <v>46023</v>
      </c>
      <c r="C9">
        <v>19</v>
      </c>
      <c r="E9" s="16">
        <v>46042</v>
      </c>
    </row>
    <row r="10" spans="1:5" ht="14.4" customHeight="1" x14ac:dyDescent="0.3">
      <c r="A10">
        <v>4</v>
      </c>
      <c r="B10" s="15">
        <v>46054</v>
      </c>
      <c r="C10">
        <v>20</v>
      </c>
      <c r="E10" s="16">
        <v>46089</v>
      </c>
    </row>
    <row r="11" spans="1:5" ht="14.4" customHeight="1" x14ac:dyDescent="0.3">
      <c r="A11">
        <v>5</v>
      </c>
      <c r="B11" s="15">
        <v>46082</v>
      </c>
      <c r="C11">
        <v>14</v>
      </c>
      <c r="E11" s="16">
        <v>46101</v>
      </c>
    </row>
    <row r="12" spans="1:5" ht="14.4" customHeight="1" x14ac:dyDescent="0.3">
      <c r="A12">
        <v>6</v>
      </c>
      <c r="B12" s="15">
        <v>46113</v>
      </c>
      <c r="C12">
        <v>22</v>
      </c>
      <c r="E12" s="16">
        <v>46102</v>
      </c>
    </row>
    <row r="13" spans="1:5" ht="14.4" customHeight="1" x14ac:dyDescent="0.3">
      <c r="A13">
        <v>7</v>
      </c>
      <c r="B13" s="15">
        <v>46143</v>
      </c>
      <c r="C13">
        <v>17</v>
      </c>
      <c r="E13" s="16">
        <v>46103</v>
      </c>
    </row>
    <row r="14" spans="1:5" ht="14.4" customHeight="1" x14ac:dyDescent="0.3">
      <c r="A14">
        <v>8</v>
      </c>
      <c r="B14" s="15">
        <v>46174</v>
      </c>
      <c r="C14">
        <v>20</v>
      </c>
      <c r="E14" s="16">
        <v>46104</v>
      </c>
    </row>
    <row r="15" spans="1:5" ht="14.4" customHeight="1" x14ac:dyDescent="0.3">
      <c r="A15">
        <v>9</v>
      </c>
      <c r="B15" s="15">
        <v>46204</v>
      </c>
      <c r="C15">
        <v>23</v>
      </c>
      <c r="E15" s="16">
        <v>46105</v>
      </c>
    </row>
    <row r="16" spans="1:5" ht="14.4" customHeight="1" x14ac:dyDescent="0.3">
      <c r="A16">
        <v>10</v>
      </c>
      <c r="B16" s="15">
        <v>46235</v>
      </c>
      <c r="C16">
        <v>21</v>
      </c>
      <c r="E16" s="16">
        <v>46151</v>
      </c>
    </row>
    <row r="17" spans="1:5" ht="14.4" customHeight="1" x14ac:dyDescent="0.3">
      <c r="A17">
        <v>11</v>
      </c>
      <c r="B17" s="15">
        <v>46266</v>
      </c>
      <c r="C17">
        <v>22</v>
      </c>
      <c r="E17" s="16">
        <v>46169</v>
      </c>
    </row>
    <row r="18" spans="1:5" ht="14.4" customHeight="1" x14ac:dyDescent="0.3">
      <c r="A18">
        <v>12</v>
      </c>
      <c r="B18" s="15">
        <v>46296</v>
      </c>
      <c r="C18">
        <v>22</v>
      </c>
      <c r="E18" s="16">
        <v>46170</v>
      </c>
    </row>
    <row r="19" spans="1:5" ht="14.4" customHeight="1" x14ac:dyDescent="0.3">
      <c r="A19">
        <v>13</v>
      </c>
      <c r="B19" s="15">
        <v>46327</v>
      </c>
      <c r="C19">
        <v>19</v>
      </c>
      <c r="E19" s="16">
        <v>46188</v>
      </c>
    </row>
    <row r="20" spans="1:5" ht="14.4" customHeight="1" x14ac:dyDescent="0.3">
      <c r="A20">
        <v>14</v>
      </c>
      <c r="B20" s="15">
        <v>46357</v>
      </c>
      <c r="C20">
        <v>22</v>
      </c>
      <c r="E20" s="16">
        <v>46199</v>
      </c>
    </row>
    <row r="21" spans="1:5" ht="14.4" customHeight="1" x14ac:dyDescent="0.3">
      <c r="E21" s="16">
        <v>46334</v>
      </c>
    </row>
    <row r="22" spans="1:5" ht="14.4" customHeight="1" x14ac:dyDescent="0.3">
      <c r="E22" s="16">
        <v>46335</v>
      </c>
    </row>
    <row r="23" spans="1:5" ht="14.4" customHeight="1" x14ac:dyDescent="0.3">
      <c r="E23" s="16">
        <v>46387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Anar Bayramov</dc:creator>
  <cp:lastModifiedBy>Anar Bayramov</cp:lastModifiedBy>
  <cp:revision>0</cp:revision>
  <cp:lastPrinted>2026-02-28T03:21:50Z</cp:lastPrinted>
  <dcterms:created xsi:type="dcterms:W3CDTF">2026-02-27T09:06:58Z</dcterms:created>
  <dcterms:modified xsi:type="dcterms:W3CDTF">2026-03-02T11:58:40Z</dcterms:modified>
  <dc:language>en-US</dc:language>
</cp:coreProperties>
</file>